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esktop\Sklad posypových materiálů BnP\"/>
    </mc:Choice>
  </mc:AlternateContent>
  <xr:revisionPtr revIDLastSave="0" documentId="8_{3BA15489-0F94-494D-B90C-D0438DEB92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5 SO 15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15 SO 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15 SO 15 Pol'!$A$1:$Y$67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66" i="13"/>
  <c r="G9" i="13"/>
  <c r="G8" i="13" s="1"/>
  <c r="I9" i="13"/>
  <c r="I8" i="13" s="1"/>
  <c r="K9" i="13"/>
  <c r="K8" i="13" s="1"/>
  <c r="M9" i="13"/>
  <c r="O9" i="13"/>
  <c r="Q9" i="13"/>
  <c r="Q8" i="13" s="1"/>
  <c r="V9" i="13"/>
  <c r="V8" i="13" s="1"/>
  <c r="G14" i="13"/>
  <c r="M14" i="13" s="1"/>
  <c r="I14" i="13"/>
  <c r="K14" i="13"/>
  <c r="O14" i="13"/>
  <c r="Q14" i="13"/>
  <c r="V14" i="13"/>
  <c r="G22" i="13"/>
  <c r="M22" i="13" s="1"/>
  <c r="I22" i="13"/>
  <c r="K22" i="13"/>
  <c r="O22" i="13"/>
  <c r="Q22" i="13"/>
  <c r="V22" i="13"/>
  <c r="G27" i="13"/>
  <c r="M27" i="13" s="1"/>
  <c r="I27" i="13"/>
  <c r="K27" i="13"/>
  <c r="O27" i="13"/>
  <c r="O8" i="13" s="1"/>
  <c r="Q27" i="13"/>
  <c r="V27" i="13"/>
  <c r="G31" i="13"/>
  <c r="I31" i="13"/>
  <c r="K31" i="13"/>
  <c r="M31" i="13"/>
  <c r="O31" i="13"/>
  <c r="Q31" i="13"/>
  <c r="V31" i="13"/>
  <c r="G35" i="13"/>
  <c r="I35" i="13"/>
  <c r="K35" i="13"/>
  <c r="M35" i="13"/>
  <c r="O35" i="13"/>
  <c r="Q35" i="13"/>
  <c r="V35" i="13"/>
  <c r="G39" i="13"/>
  <c r="I39" i="13"/>
  <c r="K39" i="13"/>
  <c r="M39" i="13"/>
  <c r="O39" i="13"/>
  <c r="Q39" i="13"/>
  <c r="V39" i="13"/>
  <c r="G43" i="13"/>
  <c r="M43" i="13" s="1"/>
  <c r="I43" i="13"/>
  <c r="K43" i="13"/>
  <c r="O43" i="13"/>
  <c r="Q43" i="13"/>
  <c r="V43" i="13"/>
  <c r="G47" i="13"/>
  <c r="M47" i="13" s="1"/>
  <c r="I47" i="13"/>
  <c r="K47" i="13"/>
  <c r="O47" i="13"/>
  <c r="Q47" i="13"/>
  <c r="V47" i="13"/>
  <c r="G51" i="13"/>
  <c r="M51" i="13" s="1"/>
  <c r="I51" i="13"/>
  <c r="K51" i="13"/>
  <c r="O51" i="13"/>
  <c r="Q51" i="13"/>
  <c r="V51" i="13"/>
  <c r="G55" i="13"/>
  <c r="I55" i="13"/>
  <c r="K55" i="13"/>
  <c r="M55" i="13"/>
  <c r="O55" i="13"/>
  <c r="Q55" i="13"/>
  <c r="V55" i="13"/>
  <c r="G59" i="13"/>
  <c r="I59" i="13"/>
  <c r="K59" i="13"/>
  <c r="M59" i="13"/>
  <c r="O59" i="13"/>
  <c r="Q59" i="13"/>
  <c r="V59" i="13"/>
  <c r="G64" i="13"/>
  <c r="M64" i="13" s="1"/>
  <c r="M63" i="13" s="1"/>
  <c r="I64" i="13"/>
  <c r="I63" i="13" s="1"/>
  <c r="K64" i="13"/>
  <c r="K63" i="13" s="1"/>
  <c r="O64" i="13"/>
  <c r="O63" i="13" s="1"/>
  <c r="Q64" i="13"/>
  <c r="Q63" i="13" s="1"/>
  <c r="V64" i="13"/>
  <c r="V63" i="13" s="1"/>
  <c r="AE66" i="13"/>
  <c r="AF66" i="13"/>
  <c r="G30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Q21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AE30" i="12"/>
  <c r="I20" i="1"/>
  <c r="I19" i="1"/>
  <c r="I18" i="1"/>
  <c r="I17" i="1"/>
  <c r="I16" i="1"/>
  <c r="I61" i="1"/>
  <c r="J59" i="1" s="1"/>
  <c r="J60" i="1"/>
  <c r="J57" i="1"/>
  <c r="F45" i="1"/>
  <c r="G23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I21" i="1" l="1"/>
  <c r="J58" i="1"/>
  <c r="J61" i="1" s="1"/>
  <c r="A26" i="1"/>
  <c r="G26" i="1"/>
  <c r="A23" i="1"/>
  <c r="G28" i="1"/>
  <c r="M8" i="13"/>
  <c r="G63" i="13"/>
  <c r="M8" i="12"/>
  <c r="AF30" i="12"/>
  <c r="J44" i="1"/>
  <c r="J41" i="1"/>
  <c r="J39" i="1"/>
  <c r="J45" i="1" s="1"/>
  <c r="J43" i="1"/>
  <c r="J40" i="1"/>
  <c r="H45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88CB223F-A75D-41F7-91A8-A9D510F7B4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AC34B1F-928E-4B79-9708-E33E3E0049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916F7C25-3413-4EF5-A5A0-9E29D3DB01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E5AECC-AFA4-4406-9744-5C1B0436B3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<sst xmlns="http://schemas.openxmlformats.org/spreadsheetml/2006/main" count="531" uniqueCount="207">
  <si>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</si>
  <si>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</si>
  <si>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</si>
  <si>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</si>
  <si>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</si>
  <si>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</si>
  <si>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</si>
  <si>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</si>
  <si>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</si>
  <si>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</si>
  <si>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</si>
  <si>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</si>
  <si>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</si>
  <si>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</si>
  <si>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</si>
  <si>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</si>
  <si>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</si>
  <si>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</si>
  <si>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</si>
  <si>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</si>
  <si>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</si>
  <si>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</si>
  <si>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</si>
  <si>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</si>
  <si>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</si>
  <si>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</si>
  <si>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</si>
  <si>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</si>
  <si>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</si>
  <si>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</si>
  <si>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</si>
  <si>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</si>
  <si>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</si>
  <si>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</si>
  <si>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</si>
  <si>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</si>
  <si>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</si>
  <si>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</si>
  <si>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</si>
  <si>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</si>
  <si>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</si>
  <si>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</si>
  <si>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</si>
  <si>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2145.1_5</t>
  </si>
  <si>
    <t>Sklad posypových materiálů Bystřice nad Pernštejnem - 1.ETAPA_SO 15_Terénní úpravy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</si>
  <si>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</si>
  <si>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</si>
  <si>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</si>
  <si>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</si>
  <si>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</si>
  <si>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</si>
  <si>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</si>
  <si>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</si>
  <si>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</si>
  <si>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</si>
  <si>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</si>
  <si>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</si>
  <si>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</si>
  <si>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</si>
  <si>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</si>
  <si>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</si>
  <si>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</si>
  <si>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15</t>
  </si>
  <si>
    <t>Terénní úpravy - 1.etapa</t>
  </si>
  <si>
    <t>Terénní úpravy</t>
  </si>
  <si>
    <t>Celkem za stavbu</t>
  </si>
  <si>
    <t>CZK</t>
  </si>
  <si>
    <t>#POPS</t>
  </si>
  <si>
    <t>Popis stavby: 2145.1_5 - Sklad posypových materiálů Bystřice nad Pernštejnem - 1.ETAPA_SO 15_Terénní úpravy</t>
  </si>
  <si>
    <t>#POPO</t>
  </si>
  <si>
    <t>Popis objektu: 00 - Vedlejší a ostatní náklady</t>
  </si>
  <si>
    <t>#POPR</t>
  </si>
  <si>
    <t>Popis rozpočtu: SO 00 - Vedlejší a ostatní náklady</t>
  </si>
  <si>
    <t>Popis objektu: SO 15 - Terénní úpravy - 1.etapa</t>
  </si>
  <si>
    <t>Popis rozpočtu: SO 15 - Terénní úpravy</t>
  </si>
  <si>
    <t>Rekapitulace dílů</t>
  </si>
  <si>
    <t>Typ dílu</t>
  </si>
  <si>
    <t>1</t>
  </si>
  <si>
    <t>Zemní práce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</si>
  <si>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</si>
  <si>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</si>
  <si>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</si>
  <si>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</si>
  <si>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</si>
  <si>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</si>
  <si>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</si>
  <si>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</si>
  <si>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</si>
  <si>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</si>
  <si>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</si>
  <si>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</si>
  <si>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</si>
  <si>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</si>
  <si>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</si>
  <si>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</si>
  <si>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</si>
  <si>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</si>
  <si>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</si>
  <si>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</si>
  <si>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</si>
  <si>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</si>
  <si>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</si>
  <si>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</si>
  <si>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</si>
  <si>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</si>
  <si>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</si>
  <si>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</si>
  <si>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</si>
  <si>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</si>
  <si>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</si>
  <si>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</si>
  <si>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</si>
  <si>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</si>
  <si>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</si>
  <si>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</si>
  <si>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</si>
  <si>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</si>
  <si>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</si>
  <si>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</si>
  <si>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</si>
  <si>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</si>
  <si>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</si>
  <si>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</si>
  <si>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</si>
  <si>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23/ II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</si>
  <si>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</si>
  <si>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</si>
  <si>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</si>
  <si>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</si>
  <si>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</si>
  <si>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</si>
  <si>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</si>
  <si>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</si>
  <si>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</si>
  <si>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</si>
  <si>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</si>
  <si>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</si>
  <si>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</si>
  <si>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</si>
  <si>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</si>
  <si>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</si>
  <si>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</si>
  <si>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</si>
  <si>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</si>
  <si>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</si>
  <si>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</si>
  <si>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</si>
  <si>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</si>
  <si>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</si>
  <si>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</si>
  <si>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</si>
  <si>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</si>
  <si>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</si>
  <si>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</si>
  <si>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</si>
  <si>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</si>
  <si>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</si>
  <si>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</si>
  <si>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</si>
  <si>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162701105R00</t>
  </si>
  <si>
    <t>Vodorovné přemístění výkopku z hor.1-4 do 10000 m</t>
  </si>
  <si>
    <t>m3</t>
  </si>
  <si>
    <t>RTS 23/ I</t>
  </si>
  <si>
    <t>Práce</t>
  </si>
  <si>
    <t>POL1_1</t>
  </si>
  <si>
    <t xml:space="preserve">terénní úpravy nezpevněných ploch : </t>
  </si>
  <si>
    <t xml:space="preserve">výměra dle souhrnné technické zprávy : </t>
  </si>
  <si>
    <t xml:space="preserve">dovoz ornice : </t>
  </si>
  <si>
    <t>662,00*0,10</t>
  </si>
  <si>
    <t>162701109R00</t>
  </si>
  <si>
    <t>Příplatek k vod. přemístění hor.1-4 za další 1 km</t>
  </si>
  <si>
    <t>Začátek provozního součtu</t>
  </si>
  <si>
    <t xml:space="preserve">  662,00*0,10</t>
  </si>
  <si>
    <t>Konec provozního součtu</t>
  </si>
  <si>
    <t>66,20*10</t>
  </si>
  <si>
    <t>167101101R00</t>
  </si>
  <si>
    <t>Nakládání výkopku z hor.1-4 v množství do 100 m3</t>
  </si>
  <si>
    <t>180402112R00</t>
  </si>
  <si>
    <t>Založení trávníku parkového výsevem svah do 1:2</t>
  </si>
  <si>
    <t>m2</t>
  </si>
  <si>
    <t>662,00</t>
  </si>
  <si>
    <t>181006121R00</t>
  </si>
  <si>
    <t>Rozprostření zemin ve sklonu nad 1:5, tl. do 10 cm</t>
  </si>
  <si>
    <t>181101131R00</t>
  </si>
  <si>
    <t>Úprava pozemku s rozpoj. a přehrn. hor. 3 do 20 m</t>
  </si>
  <si>
    <t>181201102R00</t>
  </si>
  <si>
    <t>Úprava pláně v násypech v hor. 1-4, se zhutněním</t>
  </si>
  <si>
    <t>182001122R00</t>
  </si>
  <si>
    <t>Plošná úprava terénu, nerovnosti do 15 cm svah 1:2</t>
  </si>
  <si>
    <t>182101101R00</t>
  </si>
  <si>
    <t>Svahování v zářezech v hor. 1 - 4</t>
  </si>
  <si>
    <t>182301131R00</t>
  </si>
  <si>
    <t>Rozprostření ornice, svah, tl. do 10 cm, nad 500m2</t>
  </si>
  <si>
    <t>00572410</t>
  </si>
  <si>
    <t>Směs travní parková II. mírná zátěž PROFI</t>
  </si>
  <si>
    <t>kg</t>
  </si>
  <si>
    <t>SPCM</t>
  </si>
  <si>
    <t>Specifikace</t>
  </si>
  <si>
    <t>POL3_1</t>
  </si>
  <si>
    <t>662,00*0,09*1,10</t>
  </si>
  <si>
    <t>10364200</t>
  </si>
  <si>
    <t>Ornice pro pozemkové úpravy</t>
  </si>
  <si>
    <t>RTS 22/ II</t>
  </si>
  <si>
    <t>RTS 21/ II</t>
  </si>
  <si>
    <t>998231311R00</t>
  </si>
  <si>
    <t>Přesun hmot pro sadovnické a krajin. úpravy do 5km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</si>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</sst>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+t3STLYIMe2Z/bSsz+hi/egn3OjRn9nQEgPEfIAkgRvIT0yXOOQr+9LZPIY2DX6U1B55b76u3Fln6Vg9rwRrew==" saltValue="aDRzfiPhh+WrRUbCOTyYo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SUMIF(F57:F60,A16,I57:I60)+SUMIF(F57:F60,"PSU",I57:I60)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SUMIF(F57:F60,A17,I57:I60)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SUMIF(F57:F60,A18,I57:I60)</f>
        <v>0</v>
      </c>
      <c r="J18" s="81"/>
    </row>
    <row r="19" spans="1:10" ht="23.25" customHeight="1" x14ac:dyDescent="0.2">
      <c r="A19" s="194" t="s">
        <v>81</v>
      </c>
      <c r="B19" s="37" t="s">
        <v>27</v>
      </c>
      <c r="C19" s="58"/>
      <c r="D19" s="59"/>
      <c r="E19" s="79"/>
      <c r="F19" s="80"/>
      <c r="G19" s="79"/>
      <c r="H19" s="80"/>
      <c r="I19" s="79">
        <f>SUMIF(F57:F60,A19,I57:I60)</f>
        <v>0</v>
      </c>
      <c r="J19" s="81"/>
    </row>
    <row r="20" spans="1:10" ht="23.25" customHeight="1" x14ac:dyDescent="0.2">
      <c r="A20" s="194" t="s">
        <v>82</v>
      </c>
      <c r="B20" s="37" t="s">
        <v>28</v>
      </c>
      <c r="C20" s="58"/>
      <c r="D20" s="59"/>
      <c r="E20" s="79"/>
      <c r="F20" s="80"/>
      <c r="G20" s="79"/>
      <c r="H20" s="80"/>
      <c r="I20" s="79">
        <f>SUMIF(F57:F60,A20,I57:I60)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15 SO 15 Pol'!AE66</f>
        <v>0</v>
      </c>
      <c r="G39" s="147">
        <f>'00 SO 00 Naklady'!AF30+'SO 15 SO 15 Pol'!AF66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15 SO 15 Pol'!AE66</f>
        <v>0</v>
      </c>
      <c r="G43" s="153">
        <f>'SO 15 SO 15 Pol'!AF66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62</v>
      </c>
      <c r="C44" s="145" t="s">
        <v>64</v>
      </c>
      <c r="D44" s="145"/>
      <c r="E44" s="145"/>
      <c r="F44" s="156">
        <f>'SO 15 SO 15 Pol'!AE66</f>
        <v>0</v>
      </c>
      <c r="G44" s="148">
        <f>'SO 15 SO 15 Pol'!AF66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65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67</v>
      </c>
      <c r="B47" t="s">
        <v>68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69</v>
      </c>
      <c r="B50" t="s">
        <v>73</v>
      </c>
    </row>
    <row r="51" spans="1:10" x14ac:dyDescent="0.2">
      <c r="A51" t="s">
        <v>71</v>
      </c>
      <c r="B51" t="s">
        <v>74</v>
      </c>
    </row>
    <row r="54" spans="1:10" ht="15.75" x14ac:dyDescent="0.25">
      <c r="B54" s="173" t="s">
        <v>75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76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77</v>
      </c>
      <c r="C57" s="182" t="s">
        <v>78</v>
      </c>
      <c r="D57" s="183"/>
      <c r="E57" s="183"/>
      <c r="F57" s="190" t="s">
        <v>24</v>
      </c>
      <c r="G57" s="191"/>
      <c r="H57" s="191"/>
      <c r="I57" s="191">
        <f>'SO 15 SO 15 Pol'!G8</f>
        <v>0</v>
      </c>
      <c r="J57" s="187" t="str">
        <f>IF(I61=0,"",I57/I61*100)</f>
        <v/>
      </c>
    </row>
    <row r="58" spans="1:10" ht="36.75" customHeight="1" x14ac:dyDescent="0.2">
      <c r="A58" s="176"/>
      <c r="B58" s="181" t="s">
        <v>79</v>
      </c>
      <c r="C58" s="182" t="s">
        <v>80</v>
      </c>
      <c r="D58" s="183"/>
      <c r="E58" s="183"/>
      <c r="F58" s="190" t="s">
        <v>24</v>
      </c>
      <c r="G58" s="191"/>
      <c r="H58" s="191"/>
      <c r="I58" s="191">
        <f>'SO 15 SO 15 Pol'!G63</f>
        <v>0</v>
      </c>
      <c r="J58" s="187" t="str">
        <f>IF(I61=0,"",I58/I61*100)</f>
        <v/>
      </c>
    </row>
    <row r="59" spans="1:10" ht="36.75" customHeight="1" x14ac:dyDescent="0.2">
      <c r="A59" s="176"/>
      <c r="B59" s="181" t="s">
        <v>81</v>
      </c>
      <c r="C59" s="182" t="s">
        <v>27</v>
      </c>
      <c r="D59" s="183"/>
      <c r="E59" s="183"/>
      <c r="F59" s="190" t="s">
        <v>81</v>
      </c>
      <c r="G59" s="191"/>
      <c r="H59" s="191"/>
      <c r="I59" s="191">
        <f>'00 SO 00 Naklady'!G8</f>
        <v>0</v>
      </c>
      <c r="J59" s="187" t="str">
        <f>IF(I61=0,"",I59/I61*100)</f>
        <v/>
      </c>
    </row>
    <row r="60" spans="1:10" ht="36.75" customHeight="1" x14ac:dyDescent="0.2">
      <c r="A60" s="176"/>
      <c r="B60" s="181" t="s">
        <v>82</v>
      </c>
      <c r="C60" s="182" t="s">
        <v>28</v>
      </c>
      <c r="D60" s="183"/>
      <c r="E60" s="183"/>
      <c r="F60" s="190" t="s">
        <v>82</v>
      </c>
      <c r="G60" s="191"/>
      <c r="H60" s="191"/>
      <c r="I60" s="191">
        <f>'00 SO 00 Naklady'!G21</f>
        <v>0</v>
      </c>
      <c r="J60" s="187" t="str">
        <f>IF(I61=0,"",I60/I61*100)</f>
        <v/>
      </c>
    </row>
    <row r="61" spans="1:10" ht="25.5" customHeight="1" x14ac:dyDescent="0.2">
      <c r="A61" s="177"/>
      <c r="B61" s="184" t="s">
        <v>1</v>
      </c>
      <c r="C61" s="185"/>
      <c r="D61" s="186"/>
      <c r="E61" s="186"/>
      <c r="F61" s="192"/>
      <c r="G61" s="193"/>
      <c r="H61" s="193"/>
      <c r="I61" s="193">
        <f>SUM(I57:I60)</f>
        <v>0</v>
      </c>
      <c r="J61" s="188">
        <f>SUM(J57:J60)</f>
        <v>0</v>
      </c>
    </row>
    <row r="62" spans="1:10" x14ac:dyDescent="0.2">
      <c r="F62" s="133"/>
      <c r="G62" s="133"/>
      <c r="H62" s="133"/>
      <c r="I62" s="133"/>
      <c r="J62" s="189"/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</sheetData>
  <sheetProtection algorithmName="SHA-512" hashValue="Ohplk+JzxE71N7LaP78ugNEviabMmZq7/8SlUQ/+G82mTP+MVEBDAlXdqLAEBaeDt3XfpHL5kAz3dqkqtyouYg==" saltValue="tG6KWdDMui8cyYbWvJiM2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ur2sAg0D5D2UfU+ziyzu758W+SAA5412LerFxNuqCDsRB7W5L+w+9jU3nf2VVGA/Jct3RGv85sjP/v0CjFggqg==" saltValue="yZRe2q9p99GX6x3aiRM5D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DCE43-8A8D-4F12-963D-7AD1F4DDF10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83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85</v>
      </c>
    </row>
    <row r="3" spans="1:60" ht="24.95" customHeight="1" x14ac:dyDescent="0.2">
      <c r="A3" s="196" t="s">
        <v>8</v>
      </c>
      <c r="B3" s="48" t="s">
        <v>86</v>
      </c>
      <c r="C3" s="199" t="s">
        <v>60</v>
      </c>
      <c r="D3" s="197"/>
      <c r="E3" s="197"/>
      <c r="F3" s="197"/>
      <c r="G3" s="198"/>
      <c r="AC3" s="174" t="s">
        <v>87</v>
      </c>
      <c r="AG3" t="s">
        <v>88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89</v>
      </c>
    </row>
    <row r="5" spans="1:60" x14ac:dyDescent="0.2">
      <c r="D5" s="10"/>
    </row>
    <row r="6" spans="1:60" ht="38.25" x14ac:dyDescent="0.2">
      <c r="A6" s="206" t="s">
        <v>90</v>
      </c>
      <c r="B6" s="208" t="s">
        <v>91</v>
      </c>
      <c r="C6" s="208" t="s">
        <v>92</v>
      </c>
      <c r="D6" s="207" t="s">
        <v>93</v>
      </c>
      <c r="E6" s="206" t="s">
        <v>94</v>
      </c>
      <c r="F6" s="205" t="s">
        <v>95</v>
      </c>
      <c r="G6" s="206" t="s">
        <v>29</v>
      </c>
      <c r="H6" s="209" t="s">
        <v>30</v>
      </c>
      <c r="I6" s="209" t="s">
        <v>96</v>
      </c>
      <c r="J6" s="209" t="s">
        <v>31</v>
      </c>
      <c r="K6" s="209" t="s">
        <v>97</v>
      </c>
      <c r="L6" s="209" t="s">
        <v>98</v>
      </c>
      <c r="M6" s="209" t="s">
        <v>99</v>
      </c>
      <c r="N6" s="209" t="s">
        <v>100</v>
      </c>
      <c r="O6" s="209" t="s">
        <v>101</v>
      </c>
      <c r="P6" s="209" t="s">
        <v>102</v>
      </c>
      <c r="Q6" s="209" t="s">
        <v>103</v>
      </c>
      <c r="R6" s="209" t="s">
        <v>104</v>
      </c>
      <c r="S6" s="209" t="s">
        <v>105</v>
      </c>
      <c r="T6" s="209" t="s">
        <v>106</v>
      </c>
      <c r="U6" s="209" t="s">
        <v>107</v>
      </c>
      <c r="V6" s="209" t="s">
        <v>108</v>
      </c>
      <c r="W6" s="209" t="s">
        <v>109</v>
      </c>
      <c r="X6" s="209" t="s">
        <v>110</v>
      </c>
      <c r="Y6" s="209" t="s">
        <v>111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112</v>
      </c>
      <c r="B8" s="225" t="s">
        <v>81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113</v>
      </c>
    </row>
    <row r="9" spans="1:60" outlineLevel="1" x14ac:dyDescent="0.2">
      <c r="A9" s="238">
        <v>1</v>
      </c>
      <c r="B9" s="239" t="s">
        <v>114</v>
      </c>
      <c r="C9" s="246" t="s">
        <v>115</v>
      </c>
      <c r="D9" s="240" t="s">
        <v>116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117</v>
      </c>
      <c r="T9" s="244" t="s">
        <v>118</v>
      </c>
      <c r="U9" s="220">
        <v>0</v>
      </c>
      <c r="V9" s="220">
        <f>ROUND(E9*U9,2)</f>
        <v>0</v>
      </c>
      <c r="W9" s="220"/>
      <c r="X9" s="220" t="s">
        <v>119</v>
      </c>
      <c r="Y9" s="220" t="s">
        <v>120</v>
      </c>
      <c r="Z9" s="210"/>
      <c r="AA9" s="210"/>
      <c r="AB9" s="210"/>
      <c r="AC9" s="210"/>
      <c r="AD9" s="210"/>
      <c r="AE9" s="210"/>
      <c r="AF9" s="210"/>
      <c r="AG9" s="210" t="s">
        <v>121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122</v>
      </c>
      <c r="C10" s="246" t="s">
        <v>123</v>
      </c>
      <c r="D10" s="240" t="s">
        <v>116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124</v>
      </c>
      <c r="T10" s="244" t="s">
        <v>118</v>
      </c>
      <c r="U10" s="220">
        <v>0</v>
      </c>
      <c r="V10" s="220">
        <f>ROUND(E10*U10,2)</f>
        <v>0</v>
      </c>
      <c r="W10" s="220"/>
      <c r="X10" s="220" t="s">
        <v>119</v>
      </c>
      <c r="Y10" s="220" t="s">
        <v>120</v>
      </c>
      <c r="Z10" s="210"/>
      <c r="AA10" s="210"/>
      <c r="AB10" s="210"/>
      <c r="AC10" s="210"/>
      <c r="AD10" s="210"/>
      <c r="AE10" s="210"/>
      <c r="AF10" s="210"/>
      <c r="AG10" s="210" t="s">
        <v>125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126</v>
      </c>
      <c r="C11" s="246" t="s">
        <v>127</v>
      </c>
      <c r="D11" s="240" t="s">
        <v>116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124</v>
      </c>
      <c r="T11" s="244" t="s">
        <v>118</v>
      </c>
      <c r="U11" s="220">
        <v>0</v>
      </c>
      <c r="V11" s="220">
        <f>ROUND(E11*U11,2)</f>
        <v>0</v>
      </c>
      <c r="W11" s="220"/>
      <c r="X11" s="220" t="s">
        <v>119</v>
      </c>
      <c r="Y11" s="220" t="s">
        <v>120</v>
      </c>
      <c r="Z11" s="210"/>
      <c r="AA11" s="210"/>
      <c r="AB11" s="210"/>
      <c r="AC11" s="210"/>
      <c r="AD11" s="210"/>
      <c r="AE11" s="210"/>
      <c r="AF11" s="210"/>
      <c r="AG11" s="210" t="s">
        <v>125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128</v>
      </c>
      <c r="C12" s="246" t="s">
        <v>129</v>
      </c>
      <c r="D12" s="240" t="s">
        <v>116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117</v>
      </c>
      <c r="T12" s="244" t="s">
        <v>118</v>
      </c>
      <c r="U12" s="220">
        <v>0</v>
      </c>
      <c r="V12" s="220">
        <f>ROUND(E12*U12,2)</f>
        <v>0</v>
      </c>
      <c r="W12" s="220"/>
      <c r="X12" s="220" t="s">
        <v>119</v>
      </c>
      <c r="Y12" s="220" t="s">
        <v>120</v>
      </c>
      <c r="Z12" s="210"/>
      <c r="AA12" s="210"/>
      <c r="AB12" s="210"/>
      <c r="AC12" s="210"/>
      <c r="AD12" s="210"/>
      <c r="AE12" s="210"/>
      <c r="AF12" s="210"/>
      <c r="AG12" s="210" t="s">
        <v>121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130</v>
      </c>
      <c r="C13" s="246" t="s">
        <v>131</v>
      </c>
      <c r="D13" s="240" t="s">
        <v>116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117</v>
      </c>
      <c r="T13" s="244" t="s">
        <v>118</v>
      </c>
      <c r="U13" s="220">
        <v>0</v>
      </c>
      <c r="V13" s="220">
        <f>ROUND(E13*U13,2)</f>
        <v>0</v>
      </c>
      <c r="W13" s="220"/>
      <c r="X13" s="220" t="s">
        <v>119</v>
      </c>
      <c r="Y13" s="220" t="s">
        <v>120</v>
      </c>
      <c r="Z13" s="210"/>
      <c r="AA13" s="210"/>
      <c r="AB13" s="210"/>
      <c r="AC13" s="210"/>
      <c r="AD13" s="210"/>
      <c r="AE13" s="210"/>
      <c r="AF13" s="210"/>
      <c r="AG13" s="210" t="s">
        <v>121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132</v>
      </c>
      <c r="C14" s="246" t="s">
        <v>133</v>
      </c>
      <c r="D14" s="240" t="s">
        <v>116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117</v>
      </c>
      <c r="T14" s="244" t="s">
        <v>118</v>
      </c>
      <c r="U14" s="220">
        <v>0</v>
      </c>
      <c r="V14" s="220">
        <f>ROUND(E14*U14,2)</f>
        <v>0</v>
      </c>
      <c r="W14" s="220"/>
      <c r="X14" s="220" t="s">
        <v>119</v>
      </c>
      <c r="Y14" s="220" t="s">
        <v>120</v>
      </c>
      <c r="Z14" s="210"/>
      <c r="AA14" s="210"/>
      <c r="AB14" s="210"/>
      <c r="AC14" s="210"/>
      <c r="AD14" s="210"/>
      <c r="AE14" s="210"/>
      <c r="AF14" s="210"/>
      <c r="AG14" s="210" t="s">
        <v>121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134</v>
      </c>
      <c r="C15" s="246" t="s">
        <v>135</v>
      </c>
      <c r="D15" s="240" t="s">
        <v>116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124</v>
      </c>
      <c r="T15" s="244" t="s">
        <v>118</v>
      </c>
      <c r="U15" s="220">
        <v>0</v>
      </c>
      <c r="V15" s="220">
        <f>ROUND(E15*U15,2)</f>
        <v>0</v>
      </c>
      <c r="W15" s="220"/>
      <c r="X15" s="220" t="s">
        <v>119</v>
      </c>
      <c r="Y15" s="220" t="s">
        <v>120</v>
      </c>
      <c r="Z15" s="210"/>
      <c r="AA15" s="210"/>
      <c r="AB15" s="210"/>
      <c r="AC15" s="210"/>
      <c r="AD15" s="210"/>
      <c r="AE15" s="210"/>
      <c r="AF15" s="210"/>
      <c r="AG15" s="210" t="s">
        <v>125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136</v>
      </c>
      <c r="C16" s="246" t="s">
        <v>137</v>
      </c>
      <c r="D16" s="240" t="s">
        <v>116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124</v>
      </c>
      <c r="T16" s="244" t="s">
        <v>118</v>
      </c>
      <c r="U16" s="220">
        <v>0</v>
      </c>
      <c r="V16" s="220">
        <f>ROUND(E16*U16,2)</f>
        <v>0</v>
      </c>
      <c r="W16" s="220"/>
      <c r="X16" s="220" t="s">
        <v>119</v>
      </c>
      <c r="Y16" s="220" t="s">
        <v>120</v>
      </c>
      <c r="Z16" s="210"/>
      <c r="AA16" s="210"/>
      <c r="AB16" s="210"/>
      <c r="AC16" s="210"/>
      <c r="AD16" s="210"/>
      <c r="AE16" s="210"/>
      <c r="AF16" s="210"/>
      <c r="AG16" s="210" t="s">
        <v>125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138</v>
      </c>
      <c r="C17" s="246" t="s">
        <v>139</v>
      </c>
      <c r="D17" s="240" t="s">
        <v>116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124</v>
      </c>
      <c r="T17" s="244" t="s">
        <v>118</v>
      </c>
      <c r="U17" s="220">
        <v>0</v>
      </c>
      <c r="V17" s="220">
        <f>ROUND(E17*U17,2)</f>
        <v>0</v>
      </c>
      <c r="W17" s="220"/>
      <c r="X17" s="220" t="s">
        <v>119</v>
      </c>
      <c r="Y17" s="220" t="s">
        <v>120</v>
      </c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140</v>
      </c>
      <c r="C18" s="247" t="s">
        <v>141</v>
      </c>
      <c r="D18" s="233" t="s">
        <v>116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117</v>
      </c>
      <c r="T18" s="237" t="s">
        <v>118</v>
      </c>
      <c r="U18" s="220">
        <v>0</v>
      </c>
      <c r="V18" s="220">
        <f>ROUND(E18*U18,2)</f>
        <v>0</v>
      </c>
      <c r="W18" s="220"/>
      <c r="X18" s="220" t="s">
        <v>119</v>
      </c>
      <c r="Y18" s="220" t="s">
        <v>120</v>
      </c>
      <c r="Z18" s="210"/>
      <c r="AA18" s="210"/>
      <c r="AB18" s="210"/>
      <c r="AC18" s="210"/>
      <c r="AD18" s="210"/>
      <c r="AE18" s="210"/>
      <c r="AF18" s="210"/>
      <c r="AG18" s="210" t="s">
        <v>121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142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144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112</v>
      </c>
      <c r="B21" s="225" t="s">
        <v>82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113</v>
      </c>
    </row>
    <row r="22" spans="1:60" outlineLevel="1" x14ac:dyDescent="0.2">
      <c r="A22" s="238">
        <v>11</v>
      </c>
      <c r="B22" s="239" t="s">
        <v>145</v>
      </c>
      <c r="C22" s="246" t="s">
        <v>146</v>
      </c>
      <c r="D22" s="240" t="s">
        <v>116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117</v>
      </c>
      <c r="T22" s="244" t="s">
        <v>118</v>
      </c>
      <c r="U22" s="220">
        <v>0</v>
      </c>
      <c r="V22" s="220">
        <f>ROUND(E22*U22,2)</f>
        <v>0</v>
      </c>
      <c r="W22" s="220"/>
      <c r="X22" s="220" t="s">
        <v>119</v>
      </c>
      <c r="Y22" s="220" t="s">
        <v>120</v>
      </c>
      <c r="Z22" s="210"/>
      <c r="AA22" s="210"/>
      <c r="AB22" s="210"/>
      <c r="AC22" s="210"/>
      <c r="AD22" s="210"/>
      <c r="AE22" s="210"/>
      <c r="AF22" s="210"/>
      <c r="AG22" s="210" t="s">
        <v>121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147</v>
      </c>
      <c r="C23" s="246" t="s">
        <v>148</v>
      </c>
      <c r="D23" s="240" t="s">
        <v>116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117</v>
      </c>
      <c r="T23" s="244" t="s">
        <v>118</v>
      </c>
      <c r="U23" s="220">
        <v>0</v>
      </c>
      <c r="V23" s="220">
        <f>ROUND(E23*U23,2)</f>
        <v>0</v>
      </c>
      <c r="W23" s="220"/>
      <c r="X23" s="220" t="s">
        <v>119</v>
      </c>
      <c r="Y23" s="220" t="s">
        <v>120</v>
      </c>
      <c r="Z23" s="210"/>
      <c r="AA23" s="210"/>
      <c r="AB23" s="210"/>
      <c r="AC23" s="210"/>
      <c r="AD23" s="210"/>
      <c r="AE23" s="210"/>
      <c r="AF23" s="210"/>
      <c r="AG23" s="210" t="s">
        <v>121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149</v>
      </c>
      <c r="C24" s="246" t="s">
        <v>150</v>
      </c>
      <c r="D24" s="240" t="s">
        <v>116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124</v>
      </c>
      <c r="T24" s="244" t="s">
        <v>118</v>
      </c>
      <c r="U24" s="220">
        <v>0</v>
      </c>
      <c r="V24" s="220">
        <f>ROUND(E24*U24,2)</f>
        <v>0</v>
      </c>
      <c r="W24" s="220"/>
      <c r="X24" s="220" t="s">
        <v>119</v>
      </c>
      <c r="Y24" s="220" t="s">
        <v>120</v>
      </c>
      <c r="Z24" s="210"/>
      <c r="AA24" s="210"/>
      <c r="AB24" s="210"/>
      <c r="AC24" s="210"/>
      <c r="AD24" s="210"/>
      <c r="AE24" s="210"/>
      <c r="AF24" s="210"/>
      <c r="AG24" s="210" t="s">
        <v>125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151</v>
      </c>
      <c r="C25" s="247" t="s">
        <v>152</v>
      </c>
      <c r="D25" s="233" t="s">
        <v>116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124</v>
      </c>
      <c r="T25" s="237" t="s">
        <v>118</v>
      </c>
      <c r="U25" s="220">
        <v>0</v>
      </c>
      <c r="V25" s="220">
        <f>ROUND(E25*U25,2)</f>
        <v>0</v>
      </c>
      <c r="W25" s="220"/>
      <c r="X25" s="220" t="s">
        <v>119</v>
      </c>
      <c r="Y25" s="220" t="s">
        <v>120</v>
      </c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153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143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144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143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154</v>
      </c>
      <c r="C28" s="247" t="s">
        <v>155</v>
      </c>
      <c r="D28" s="233" t="s">
        <v>116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124</v>
      </c>
      <c r="T28" s="237" t="s">
        <v>118</v>
      </c>
      <c r="U28" s="220">
        <v>0</v>
      </c>
      <c r="V28" s="220">
        <f>ROUND(E28*U28,2)</f>
        <v>0</v>
      </c>
      <c r="W28" s="220"/>
      <c r="X28" s="220" t="s">
        <v>119</v>
      </c>
      <c r="Y28" s="220" t="s">
        <v>120</v>
      </c>
      <c r="Z28" s="210"/>
      <c r="AA28" s="210"/>
      <c r="AB28" s="210"/>
      <c r="AC28" s="210"/>
      <c r="AD28" s="210"/>
      <c r="AE28" s="210"/>
      <c r="AF28" s="210"/>
      <c r="AG28" s="210" t="s">
        <v>125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98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156</v>
      </c>
    </row>
    <row r="31" spans="1:60" x14ac:dyDescent="0.2">
      <c r="C31" s="251"/>
      <c r="D31" s="10"/>
      <c r="AG31" t="s">
        <v>157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YR+fGCPQ5tsXrO7KsNzLMBgo5TbmGWYZKMIQj6ba/G59DpdyUKQ+8IKi6NtUuZ0thulUgD8ADZFtkXlnOv4qw==" saltValue="swBg8Y3GlXaskfns699on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86118-9DA9-4C57-80C1-EE1978DD162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158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85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85</v>
      </c>
      <c r="AG3" t="s">
        <v>88</v>
      </c>
    </row>
    <row r="4" spans="1:60" ht="24.95" customHeight="1" x14ac:dyDescent="0.2">
      <c r="A4" s="200" t="s">
        <v>9</v>
      </c>
      <c r="B4" s="201" t="s">
        <v>62</v>
      </c>
      <c r="C4" s="202" t="s">
        <v>64</v>
      </c>
      <c r="D4" s="203"/>
      <c r="E4" s="203"/>
      <c r="F4" s="203"/>
      <c r="G4" s="204"/>
      <c r="AG4" t="s">
        <v>89</v>
      </c>
    </row>
    <row r="5" spans="1:60" x14ac:dyDescent="0.2">
      <c r="D5" s="10"/>
    </row>
    <row r="6" spans="1:60" ht="38.25" x14ac:dyDescent="0.2">
      <c r="A6" s="206" t="s">
        <v>90</v>
      </c>
      <c r="B6" s="208" t="s">
        <v>91</v>
      </c>
      <c r="C6" s="208" t="s">
        <v>92</v>
      </c>
      <c r="D6" s="207" t="s">
        <v>93</v>
      </c>
      <c r="E6" s="206" t="s">
        <v>94</v>
      </c>
      <c r="F6" s="205" t="s">
        <v>95</v>
      </c>
      <c r="G6" s="206" t="s">
        <v>29</v>
      </c>
      <c r="H6" s="209" t="s">
        <v>30</v>
      </c>
      <c r="I6" s="209" t="s">
        <v>96</v>
      </c>
      <c r="J6" s="209" t="s">
        <v>31</v>
      </c>
      <c r="K6" s="209" t="s">
        <v>97</v>
      </c>
      <c r="L6" s="209" t="s">
        <v>98</v>
      </c>
      <c r="M6" s="209" t="s">
        <v>99</v>
      </c>
      <c r="N6" s="209" t="s">
        <v>100</v>
      </c>
      <c r="O6" s="209" t="s">
        <v>101</v>
      </c>
      <c r="P6" s="209" t="s">
        <v>102</v>
      </c>
      <c r="Q6" s="209" t="s">
        <v>103</v>
      </c>
      <c r="R6" s="209" t="s">
        <v>104</v>
      </c>
      <c r="S6" s="209" t="s">
        <v>105</v>
      </c>
      <c r="T6" s="209" t="s">
        <v>106</v>
      </c>
      <c r="U6" s="209" t="s">
        <v>107</v>
      </c>
      <c r="V6" s="209" t="s">
        <v>108</v>
      </c>
      <c r="W6" s="209" t="s">
        <v>109</v>
      </c>
      <c r="X6" s="209" t="s">
        <v>110</v>
      </c>
      <c r="Y6" s="209" t="s">
        <v>111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112</v>
      </c>
      <c r="B8" s="225" t="s">
        <v>77</v>
      </c>
      <c r="C8" s="245" t="s">
        <v>78</v>
      </c>
      <c r="D8" s="226"/>
      <c r="E8" s="227"/>
      <c r="F8" s="228"/>
      <c r="G8" s="228">
        <f>SUMIF(AG9:AG62,"&lt;&gt;NOR",G9:G62)</f>
        <v>0</v>
      </c>
      <c r="H8" s="228"/>
      <c r="I8" s="228">
        <f>SUM(I9:I62)</f>
        <v>0</v>
      </c>
      <c r="J8" s="228"/>
      <c r="K8" s="228">
        <f>SUM(K9:K62)</f>
        <v>0</v>
      </c>
      <c r="L8" s="228"/>
      <c r="M8" s="228">
        <f>SUM(M9:M62)</f>
        <v>0</v>
      </c>
      <c r="N8" s="227"/>
      <c r="O8" s="227">
        <f>SUM(O9:O62)</f>
        <v>110.61999999999999</v>
      </c>
      <c r="P8" s="227"/>
      <c r="Q8" s="227">
        <f>SUM(Q9:Q62)</f>
        <v>0</v>
      </c>
      <c r="R8" s="228"/>
      <c r="S8" s="228"/>
      <c r="T8" s="229"/>
      <c r="U8" s="223"/>
      <c r="V8" s="223">
        <f>SUM(V9:V62)</f>
        <v>486.78000000000003</v>
      </c>
      <c r="W8" s="223"/>
      <c r="X8" s="223"/>
      <c r="Y8" s="223"/>
      <c r="AG8" t="s">
        <v>113</v>
      </c>
    </row>
    <row r="9" spans="1:60" outlineLevel="1" x14ac:dyDescent="0.2">
      <c r="A9" s="231">
        <v>1</v>
      </c>
      <c r="B9" s="232" t="s">
        <v>159</v>
      </c>
      <c r="C9" s="247" t="s">
        <v>160</v>
      </c>
      <c r="D9" s="233" t="s">
        <v>161</v>
      </c>
      <c r="E9" s="234">
        <v>66.2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124</v>
      </c>
      <c r="T9" s="237" t="s">
        <v>162</v>
      </c>
      <c r="U9" s="220">
        <v>1.0999999999999999E-2</v>
      </c>
      <c r="V9" s="220">
        <f>ROUND(E9*U9,2)</f>
        <v>0.73</v>
      </c>
      <c r="W9" s="220"/>
      <c r="X9" s="220" t="s">
        <v>163</v>
      </c>
      <c r="Y9" s="220" t="s">
        <v>120</v>
      </c>
      <c r="Z9" s="210"/>
      <c r="AA9" s="210"/>
      <c r="AB9" s="210"/>
      <c r="AC9" s="210"/>
      <c r="AD9" s="210"/>
      <c r="AE9" s="210"/>
      <c r="AF9" s="210"/>
      <c r="AG9" s="210" t="s">
        <v>164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165</v>
      </c>
      <c r="D10" s="221"/>
      <c r="E10" s="222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48" t="s">
        <v>166</v>
      </c>
      <c r="D11" s="221"/>
      <c r="E11" s="222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143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8" t="s">
        <v>167</v>
      </c>
      <c r="D12" s="221"/>
      <c r="E12" s="222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48" t="s">
        <v>168</v>
      </c>
      <c r="D13" s="221"/>
      <c r="E13" s="222">
        <v>66.2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143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1">
        <v>2</v>
      </c>
      <c r="B14" s="232" t="s">
        <v>169</v>
      </c>
      <c r="C14" s="247" t="s">
        <v>170</v>
      </c>
      <c r="D14" s="233" t="s">
        <v>161</v>
      </c>
      <c r="E14" s="234">
        <v>662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124</v>
      </c>
      <c r="T14" s="237" t="s">
        <v>162</v>
      </c>
      <c r="U14" s="220">
        <v>0</v>
      </c>
      <c r="V14" s="220">
        <f>ROUND(E14*U14,2)</f>
        <v>0</v>
      </c>
      <c r="W14" s="220"/>
      <c r="X14" s="220" t="s">
        <v>163</v>
      </c>
      <c r="Y14" s="220" t="s">
        <v>120</v>
      </c>
      <c r="Z14" s="210"/>
      <c r="AA14" s="210"/>
      <c r="AB14" s="210"/>
      <c r="AC14" s="210"/>
      <c r="AD14" s="210"/>
      <c r="AE14" s="210"/>
      <c r="AF14" s="210"/>
      <c r="AG14" s="210" t="s">
        <v>164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 t="s">
        <v>165</v>
      </c>
      <c r="D15" s="221"/>
      <c r="E15" s="222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143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48" t="s">
        <v>166</v>
      </c>
      <c r="D16" s="221"/>
      <c r="E16" s="222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143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167</v>
      </c>
      <c r="D17" s="221"/>
      <c r="E17" s="222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4" t="s">
        <v>171</v>
      </c>
      <c r="D18" s="252"/>
      <c r="E18" s="253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5" t="s">
        <v>172</v>
      </c>
      <c r="D19" s="252"/>
      <c r="E19" s="253">
        <v>66.2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>
        <v>2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54" t="s">
        <v>173</v>
      </c>
      <c r="D20" s="252"/>
      <c r="E20" s="253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143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8" t="s">
        <v>174</v>
      </c>
      <c r="D21" s="221"/>
      <c r="E21" s="222">
        <v>662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1">
        <v>3</v>
      </c>
      <c r="B22" s="232" t="s">
        <v>175</v>
      </c>
      <c r="C22" s="247" t="s">
        <v>176</v>
      </c>
      <c r="D22" s="233" t="s">
        <v>161</v>
      </c>
      <c r="E22" s="234">
        <v>66.2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/>
      <c r="S22" s="236" t="s">
        <v>124</v>
      </c>
      <c r="T22" s="237" t="s">
        <v>162</v>
      </c>
      <c r="U22" s="220">
        <v>0.65200000000000002</v>
      </c>
      <c r="V22" s="220">
        <f>ROUND(E22*U22,2)</f>
        <v>43.16</v>
      </c>
      <c r="W22" s="220"/>
      <c r="X22" s="220" t="s">
        <v>163</v>
      </c>
      <c r="Y22" s="220" t="s">
        <v>120</v>
      </c>
      <c r="Z22" s="210"/>
      <c r="AA22" s="210"/>
      <c r="AB22" s="210"/>
      <c r="AC22" s="210"/>
      <c r="AD22" s="210"/>
      <c r="AE22" s="210"/>
      <c r="AF22" s="210"/>
      <c r="AG22" s="210" t="s">
        <v>164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48" t="s">
        <v>165</v>
      </c>
      <c r="D23" s="221"/>
      <c r="E23" s="222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143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8" t="s">
        <v>166</v>
      </c>
      <c r="D24" s="221"/>
      <c r="E24" s="222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8" t="s">
        <v>167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8" t="s">
        <v>168</v>
      </c>
      <c r="D26" s="221"/>
      <c r="E26" s="222">
        <v>66.2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143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1">
        <v>4</v>
      </c>
      <c r="B27" s="232" t="s">
        <v>177</v>
      </c>
      <c r="C27" s="247" t="s">
        <v>178</v>
      </c>
      <c r="D27" s="233" t="s">
        <v>179</v>
      </c>
      <c r="E27" s="234">
        <v>662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124</v>
      </c>
      <c r="T27" s="237" t="s">
        <v>162</v>
      </c>
      <c r="U27" s="220">
        <v>9.7000000000000003E-2</v>
      </c>
      <c r="V27" s="220">
        <f>ROUND(E27*U27,2)</f>
        <v>64.209999999999994</v>
      </c>
      <c r="W27" s="220"/>
      <c r="X27" s="220" t="s">
        <v>163</v>
      </c>
      <c r="Y27" s="220" t="s">
        <v>120</v>
      </c>
      <c r="Z27" s="210"/>
      <c r="AA27" s="210"/>
      <c r="AB27" s="210"/>
      <c r="AC27" s="210"/>
      <c r="AD27" s="210"/>
      <c r="AE27" s="210"/>
      <c r="AF27" s="210"/>
      <c r="AG27" s="210" t="s">
        <v>164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 t="s">
        <v>165</v>
      </c>
      <c r="D28" s="221"/>
      <c r="E28" s="222"/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8" t="s">
        <v>166</v>
      </c>
      <c r="D29" s="221"/>
      <c r="E29" s="222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143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8" t="s">
        <v>180</v>
      </c>
      <c r="D30" s="221"/>
      <c r="E30" s="222">
        <v>662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143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1">
        <v>5</v>
      </c>
      <c r="B31" s="232" t="s">
        <v>181</v>
      </c>
      <c r="C31" s="247" t="s">
        <v>182</v>
      </c>
      <c r="D31" s="233" t="s">
        <v>179</v>
      </c>
      <c r="E31" s="234">
        <v>662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124</v>
      </c>
      <c r="T31" s="237" t="s">
        <v>162</v>
      </c>
      <c r="U31" s="220">
        <v>0.12</v>
      </c>
      <c r="V31" s="220">
        <f>ROUND(E31*U31,2)</f>
        <v>79.44</v>
      </c>
      <c r="W31" s="220"/>
      <c r="X31" s="220" t="s">
        <v>163</v>
      </c>
      <c r="Y31" s="220" t="s">
        <v>120</v>
      </c>
      <c r="Z31" s="210"/>
      <c r="AA31" s="210"/>
      <c r="AB31" s="210"/>
      <c r="AC31" s="210"/>
      <c r="AD31" s="210"/>
      <c r="AE31" s="210"/>
      <c r="AF31" s="210"/>
      <c r="AG31" s="210" t="s">
        <v>164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8" t="s">
        <v>165</v>
      </c>
      <c r="D32" s="221"/>
      <c r="E32" s="222"/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143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48" t="s">
        <v>166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143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8" t="s">
        <v>180</v>
      </c>
      <c r="D34" s="221"/>
      <c r="E34" s="222">
        <v>662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143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1">
        <v>6</v>
      </c>
      <c r="B35" s="232" t="s">
        <v>183</v>
      </c>
      <c r="C35" s="247" t="s">
        <v>184</v>
      </c>
      <c r="D35" s="233" t="s">
        <v>161</v>
      </c>
      <c r="E35" s="234">
        <v>662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/>
      <c r="S35" s="236" t="s">
        <v>124</v>
      </c>
      <c r="T35" s="237" t="s">
        <v>162</v>
      </c>
      <c r="U35" s="220">
        <v>8.0000000000000002E-3</v>
      </c>
      <c r="V35" s="220">
        <f>ROUND(E35*U35,2)</f>
        <v>5.3</v>
      </c>
      <c r="W35" s="220"/>
      <c r="X35" s="220" t="s">
        <v>163</v>
      </c>
      <c r="Y35" s="220" t="s">
        <v>120</v>
      </c>
      <c r="Z35" s="210"/>
      <c r="AA35" s="210"/>
      <c r="AB35" s="210"/>
      <c r="AC35" s="210"/>
      <c r="AD35" s="210"/>
      <c r="AE35" s="210"/>
      <c r="AF35" s="210"/>
      <c r="AG35" s="210" t="s">
        <v>164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48" t="s">
        <v>165</v>
      </c>
      <c r="D36" s="221"/>
      <c r="E36" s="222"/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143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8" t="s">
        <v>166</v>
      </c>
      <c r="D37" s="221"/>
      <c r="E37" s="222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143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8" t="s">
        <v>180</v>
      </c>
      <c r="D38" s="221"/>
      <c r="E38" s="222">
        <v>662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143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1">
        <v>7</v>
      </c>
      <c r="B39" s="232" t="s">
        <v>185</v>
      </c>
      <c r="C39" s="247" t="s">
        <v>186</v>
      </c>
      <c r="D39" s="233" t="s">
        <v>179</v>
      </c>
      <c r="E39" s="234">
        <v>662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6"/>
      <c r="S39" s="236" t="s">
        <v>124</v>
      </c>
      <c r="T39" s="237" t="s">
        <v>162</v>
      </c>
      <c r="U39" s="220">
        <v>1.7999999999999999E-2</v>
      </c>
      <c r="V39" s="220">
        <f>ROUND(E39*U39,2)</f>
        <v>11.92</v>
      </c>
      <c r="W39" s="220"/>
      <c r="X39" s="220" t="s">
        <v>163</v>
      </c>
      <c r="Y39" s="220" t="s">
        <v>120</v>
      </c>
      <c r="Z39" s="210"/>
      <c r="AA39" s="210"/>
      <c r="AB39" s="210"/>
      <c r="AC39" s="210"/>
      <c r="AD39" s="210"/>
      <c r="AE39" s="210"/>
      <c r="AF39" s="210"/>
      <c r="AG39" s="210" t="s">
        <v>164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 t="s">
        <v>165</v>
      </c>
      <c r="D40" s="221"/>
      <c r="E40" s="222"/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48" t="s">
        <v>166</v>
      </c>
      <c r="D41" s="221"/>
      <c r="E41" s="222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48" t="s">
        <v>180</v>
      </c>
      <c r="D42" s="221"/>
      <c r="E42" s="222">
        <v>662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143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1">
        <v>8</v>
      </c>
      <c r="B43" s="232" t="s">
        <v>187</v>
      </c>
      <c r="C43" s="247" t="s">
        <v>188</v>
      </c>
      <c r="D43" s="233" t="s">
        <v>179</v>
      </c>
      <c r="E43" s="234">
        <v>662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6"/>
      <c r="S43" s="236" t="s">
        <v>124</v>
      </c>
      <c r="T43" s="237" t="s">
        <v>162</v>
      </c>
      <c r="U43" s="220">
        <v>0.23899999999999999</v>
      </c>
      <c r="V43" s="220">
        <f>ROUND(E43*U43,2)</f>
        <v>158.22</v>
      </c>
      <c r="W43" s="220"/>
      <c r="X43" s="220" t="s">
        <v>163</v>
      </c>
      <c r="Y43" s="220" t="s">
        <v>120</v>
      </c>
      <c r="Z43" s="210"/>
      <c r="AA43" s="210"/>
      <c r="AB43" s="210"/>
      <c r="AC43" s="210"/>
      <c r="AD43" s="210"/>
      <c r="AE43" s="210"/>
      <c r="AF43" s="210"/>
      <c r="AG43" s="210" t="s">
        <v>164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48" t="s">
        <v>165</v>
      </c>
      <c r="D44" s="221"/>
      <c r="E44" s="222"/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143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48" t="s">
        <v>166</v>
      </c>
      <c r="D45" s="221"/>
      <c r="E45" s="222"/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48" t="s">
        <v>180</v>
      </c>
      <c r="D46" s="221"/>
      <c r="E46" s="222">
        <v>662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143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9</v>
      </c>
      <c r="B47" s="232" t="s">
        <v>189</v>
      </c>
      <c r="C47" s="247" t="s">
        <v>190</v>
      </c>
      <c r="D47" s="233" t="s">
        <v>179</v>
      </c>
      <c r="E47" s="234">
        <v>662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124</v>
      </c>
      <c r="T47" s="237" t="s">
        <v>162</v>
      </c>
      <c r="U47" s="220">
        <v>0.128</v>
      </c>
      <c r="V47" s="220">
        <f>ROUND(E47*U47,2)</f>
        <v>84.74</v>
      </c>
      <c r="W47" s="220"/>
      <c r="X47" s="220" t="s">
        <v>163</v>
      </c>
      <c r="Y47" s="220" t="s">
        <v>120</v>
      </c>
      <c r="Z47" s="210"/>
      <c r="AA47" s="210"/>
      <c r="AB47" s="210"/>
      <c r="AC47" s="210"/>
      <c r="AD47" s="210"/>
      <c r="AE47" s="210"/>
      <c r="AF47" s="210"/>
      <c r="AG47" s="210" t="s">
        <v>164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48" t="s">
        <v>165</v>
      </c>
      <c r="D48" s="221"/>
      <c r="E48" s="222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48" t="s">
        <v>166</v>
      </c>
      <c r="D49" s="221"/>
      <c r="E49" s="222"/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143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48" t="s">
        <v>180</v>
      </c>
      <c r="D50" s="221"/>
      <c r="E50" s="222">
        <v>662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143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10</v>
      </c>
      <c r="B51" s="232" t="s">
        <v>191</v>
      </c>
      <c r="C51" s="247" t="s">
        <v>192</v>
      </c>
      <c r="D51" s="233" t="s">
        <v>179</v>
      </c>
      <c r="E51" s="234">
        <v>662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6"/>
      <c r="S51" s="236" t="s">
        <v>124</v>
      </c>
      <c r="T51" s="237" t="s">
        <v>162</v>
      </c>
      <c r="U51" s="220">
        <v>5.8999999999999997E-2</v>
      </c>
      <c r="V51" s="220">
        <f>ROUND(E51*U51,2)</f>
        <v>39.06</v>
      </c>
      <c r="W51" s="220"/>
      <c r="X51" s="220" t="s">
        <v>163</v>
      </c>
      <c r="Y51" s="220" t="s">
        <v>120</v>
      </c>
      <c r="Z51" s="210"/>
      <c r="AA51" s="210"/>
      <c r="AB51" s="210"/>
      <c r="AC51" s="210"/>
      <c r="AD51" s="210"/>
      <c r="AE51" s="210"/>
      <c r="AF51" s="210"/>
      <c r="AG51" s="210" t="s">
        <v>164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8" t="s">
        <v>165</v>
      </c>
      <c r="D52" s="221"/>
      <c r="E52" s="222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143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8" t="s">
        <v>166</v>
      </c>
      <c r="D53" s="221"/>
      <c r="E53" s="222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8" t="s">
        <v>180</v>
      </c>
      <c r="D54" s="221"/>
      <c r="E54" s="222">
        <v>662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1">
        <v>11</v>
      </c>
      <c r="B55" s="232" t="s">
        <v>193</v>
      </c>
      <c r="C55" s="247" t="s">
        <v>194</v>
      </c>
      <c r="D55" s="233" t="s">
        <v>195</v>
      </c>
      <c r="E55" s="234">
        <v>65.537999999999997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4">
        <v>1E-3</v>
      </c>
      <c r="O55" s="234">
        <f>ROUND(E55*N55,2)</f>
        <v>7.0000000000000007E-2</v>
      </c>
      <c r="P55" s="234">
        <v>0</v>
      </c>
      <c r="Q55" s="234">
        <f>ROUND(E55*P55,2)</f>
        <v>0</v>
      </c>
      <c r="R55" s="236" t="s">
        <v>196</v>
      </c>
      <c r="S55" s="236" t="s">
        <v>124</v>
      </c>
      <c r="T55" s="237" t="s">
        <v>162</v>
      </c>
      <c r="U55" s="220">
        <v>0</v>
      </c>
      <c r="V55" s="220">
        <f>ROUND(E55*U55,2)</f>
        <v>0</v>
      </c>
      <c r="W55" s="220"/>
      <c r="X55" s="220" t="s">
        <v>197</v>
      </c>
      <c r="Y55" s="220" t="s">
        <v>120</v>
      </c>
      <c r="Z55" s="210"/>
      <c r="AA55" s="210"/>
      <c r="AB55" s="210"/>
      <c r="AC55" s="210"/>
      <c r="AD55" s="210"/>
      <c r="AE55" s="210"/>
      <c r="AF55" s="210"/>
      <c r="AG55" s="210" t="s">
        <v>198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48" t="s">
        <v>165</v>
      </c>
      <c r="D56" s="221"/>
      <c r="E56" s="222"/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143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8" t="s">
        <v>166</v>
      </c>
      <c r="D57" s="221"/>
      <c r="E57" s="222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143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8" t="s">
        <v>199</v>
      </c>
      <c r="D58" s="221"/>
      <c r="E58" s="222">
        <v>65.540000000000006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143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12</v>
      </c>
      <c r="B59" s="232" t="s">
        <v>200</v>
      </c>
      <c r="C59" s="247" t="s">
        <v>201</v>
      </c>
      <c r="D59" s="233" t="s">
        <v>161</v>
      </c>
      <c r="E59" s="234">
        <v>66.2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1.67</v>
      </c>
      <c r="O59" s="234">
        <f>ROUND(E59*N59,2)</f>
        <v>110.55</v>
      </c>
      <c r="P59" s="234">
        <v>0</v>
      </c>
      <c r="Q59" s="234">
        <f>ROUND(E59*P59,2)</f>
        <v>0</v>
      </c>
      <c r="R59" s="236" t="s">
        <v>196</v>
      </c>
      <c r="S59" s="236" t="s">
        <v>202</v>
      </c>
      <c r="T59" s="237" t="s">
        <v>203</v>
      </c>
      <c r="U59" s="220">
        <v>0</v>
      </c>
      <c r="V59" s="220">
        <f>ROUND(E59*U59,2)</f>
        <v>0</v>
      </c>
      <c r="W59" s="220"/>
      <c r="X59" s="220" t="s">
        <v>197</v>
      </c>
      <c r="Y59" s="220" t="s">
        <v>120</v>
      </c>
      <c r="Z59" s="210"/>
      <c r="AA59" s="210"/>
      <c r="AB59" s="210"/>
      <c r="AC59" s="210"/>
      <c r="AD59" s="210"/>
      <c r="AE59" s="210"/>
      <c r="AF59" s="210"/>
      <c r="AG59" s="210" t="s">
        <v>198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8" t="s">
        <v>165</v>
      </c>
      <c r="D60" s="221"/>
      <c r="E60" s="222"/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143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8" t="s">
        <v>166</v>
      </c>
      <c r="D61" s="221"/>
      <c r="E61" s="222"/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143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8" t="s">
        <v>168</v>
      </c>
      <c r="D62" s="221"/>
      <c r="E62" s="222">
        <v>66.2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143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4" t="s">
        <v>112</v>
      </c>
      <c r="B63" s="225" t="s">
        <v>79</v>
      </c>
      <c r="C63" s="245" t="s">
        <v>80</v>
      </c>
      <c r="D63" s="226"/>
      <c r="E63" s="227"/>
      <c r="F63" s="228"/>
      <c r="G63" s="228">
        <f>SUMIF(AG64:AG64,"&lt;&gt;NOR",G64:G64)</f>
        <v>0</v>
      </c>
      <c r="H63" s="228"/>
      <c r="I63" s="228">
        <f>SUM(I64:I64)</f>
        <v>0</v>
      </c>
      <c r="J63" s="228"/>
      <c r="K63" s="228">
        <f>SUM(K64:K64)</f>
        <v>0</v>
      </c>
      <c r="L63" s="228"/>
      <c r="M63" s="228">
        <f>SUM(M64:M64)</f>
        <v>0</v>
      </c>
      <c r="N63" s="227"/>
      <c r="O63" s="227">
        <f>SUM(O64:O64)</f>
        <v>0</v>
      </c>
      <c r="P63" s="227"/>
      <c r="Q63" s="227">
        <f>SUM(Q64:Q64)</f>
        <v>0</v>
      </c>
      <c r="R63" s="228"/>
      <c r="S63" s="228"/>
      <c r="T63" s="229"/>
      <c r="U63" s="223"/>
      <c r="V63" s="223">
        <f>SUM(V64:V64)</f>
        <v>212.94</v>
      </c>
      <c r="W63" s="223"/>
      <c r="X63" s="223"/>
      <c r="Y63" s="223"/>
      <c r="AG63" t="s">
        <v>113</v>
      </c>
    </row>
    <row r="64" spans="1:60" outlineLevel="1" x14ac:dyDescent="0.2">
      <c r="A64" s="231">
        <v>13</v>
      </c>
      <c r="B64" s="232" t="s">
        <v>204</v>
      </c>
      <c r="C64" s="247" t="s">
        <v>205</v>
      </c>
      <c r="D64" s="233" t="s">
        <v>206</v>
      </c>
      <c r="E64" s="234">
        <v>110.61954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/>
      <c r="S64" s="236" t="s">
        <v>124</v>
      </c>
      <c r="T64" s="237" t="s">
        <v>162</v>
      </c>
      <c r="U64" s="220">
        <v>1.925</v>
      </c>
      <c r="V64" s="220">
        <f>ROUND(E64*U64,2)</f>
        <v>212.94</v>
      </c>
      <c r="W64" s="220"/>
      <c r="X64" s="220" t="s">
        <v>163</v>
      </c>
      <c r="Y64" s="220" t="s">
        <v>120</v>
      </c>
      <c r="Z64" s="210"/>
      <c r="AA64" s="210"/>
      <c r="AB64" s="210"/>
      <c r="AC64" s="210"/>
      <c r="AD64" s="210"/>
      <c r="AE64" s="210"/>
      <c r="AF64" s="210"/>
      <c r="AG64" s="210" t="s">
        <v>164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33" x14ac:dyDescent="0.2">
      <c r="A65" s="3"/>
      <c r="B65" s="4"/>
      <c r="C65" s="249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E65">
        <v>15</v>
      </c>
      <c r="AF65">
        <v>21</v>
      </c>
      <c r="AG65" t="s">
        <v>98</v>
      </c>
    </row>
    <row r="66" spans="1:33" x14ac:dyDescent="0.2">
      <c r="A66" s="213"/>
      <c r="B66" s="214" t="s">
        <v>29</v>
      </c>
      <c r="C66" s="250"/>
      <c r="D66" s="215"/>
      <c r="E66" s="216"/>
      <c r="F66" s="216"/>
      <c r="G66" s="230">
        <f>G8+G63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E66">
        <f>SUMIF(L7:L64,AE65,G7:G64)</f>
        <v>0</v>
      </c>
      <c r="AF66">
        <f>SUMIF(L7:L64,AF65,G7:G64)</f>
        <v>0</v>
      </c>
      <c r="AG66" t="s">
        <v>156</v>
      </c>
    </row>
    <row r="67" spans="1:33" x14ac:dyDescent="0.2">
      <c r="C67" s="251"/>
      <c r="D67" s="10"/>
      <c r="AG67" t="s">
        <v>157</v>
      </c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AQNxXs5/gpo5KJcT3eaB0dcKMH222mi/XTkutcIblKoKppU9melq3kuXLFfQ+oPZsKb1/1xFiqNZtHYsh8lgg==" saltValue="9XQI3dkDfCMR4V3pFqj9Z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SO 00 Naklady</vt:lpstr>
      <vt:lpstr>SO 15 SO 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15 SO 15 Pol'!Názvy_tisku</vt:lpstr>
      <vt:lpstr>oadresa</vt:lpstr>
      <vt:lpstr>Stavba!Objednatel</vt:lpstr>
      <vt:lpstr>Stavba!Objekt</vt:lpstr>
      <vt:lpstr>'00 SO 00 Naklady'!Oblast_tisku</vt:lpstr>
      <vt:lpstr>'SO 15 SO 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2023-11-15T07:23:03Z</dcterms:modified>
</cp:coreProperties>
</file>